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795" windowHeight="11310" activeTab="0"/>
  </bookViews>
  <sheets>
    <sheet name="Halbversatz" sheetId="1" r:id="rId1"/>
  </sheets>
  <definedNames>
    <definedName name="_xlnm.Print_Area" localSheetId="0">'Halbversatz'!$A$1:$G$23</definedName>
  </definedNames>
  <calcPr fullCalcOnLoad="1"/>
</workbook>
</file>

<file path=xl/sharedStrings.xml><?xml version="1.0" encoding="utf-8"?>
<sst xmlns="http://schemas.openxmlformats.org/spreadsheetml/2006/main" count="21" uniqueCount="17">
  <si>
    <t>Anzahl Steinlagen</t>
  </si>
  <si>
    <t>Mauerlänge angepasst auf die Elementlänge</t>
  </si>
  <si>
    <t>Mauerhöhe angepasst auf die Elementhöhe</t>
  </si>
  <si>
    <t>Element</t>
  </si>
  <si>
    <t>Bedarf</t>
  </si>
  <si>
    <t>Länge der Mauer (Meter)</t>
  </si>
  <si>
    <t>Aufbauhöhe der Mauer (cm)</t>
  </si>
  <si>
    <t>Anzahl Ecken</t>
  </si>
  <si>
    <r>
      <t xml:space="preserve">Bei der Berücksichtigung von Ecken im Mauerverlauf müssen für die Angabe der Gesamtlänge der Mauer die jeweils </t>
    </r>
    <r>
      <rPr>
        <b/>
        <sz val="10"/>
        <color indexed="30"/>
        <rFont val="Calibri"/>
        <family val="2"/>
      </rPr>
      <t>längsten Längen</t>
    </r>
    <r>
      <rPr>
        <sz val="10"/>
        <color indexed="30"/>
        <rFont val="Calibri"/>
        <family val="2"/>
      </rPr>
      <t xml:space="preserve"> der einzelnen Segmente addiert werden (im Beispiel: Länge 1 + Länge 2 + Länge 3).</t>
    </r>
  </si>
  <si>
    <r>
      <t xml:space="preserve">Bedarfsberechnung </t>
    </r>
    <r>
      <rPr>
        <b/>
        <sz val="14"/>
        <rFont val="Calibri"/>
        <family val="2"/>
      </rPr>
      <t>/ Halbversatz</t>
    </r>
  </si>
  <si>
    <t>Adina®-Mauer</t>
  </si>
  <si>
    <t>Grundelemente</t>
  </si>
  <si>
    <t>Halbelemente</t>
  </si>
  <si>
    <t>Bedarf bei geradem Mauerverlauf im Halbversatz</t>
  </si>
  <si>
    <t xml:space="preserve">Insbesondere beim Aufbau der Adina-Mauer in den Varianten "durchgängig" oder "Muster" muss die gewünschte Optik evtl. erforderlicher Eckelemente  bereits bei der Planung berücksichtigt werden. 
</t>
  </si>
  <si>
    <t>davon Eckelemente (Länge 56,2 cm, bauseits aus Grundelementen schneiden)</t>
  </si>
  <si>
    <r>
      <t xml:space="preserve">© KANN GmbH Baustoffwerke
</t>
    </r>
    <r>
      <rPr>
        <b/>
        <sz val="11"/>
        <rFont val="Calibri"/>
        <family val="2"/>
      </rPr>
      <t>Kundenservice:</t>
    </r>
    <r>
      <rPr>
        <sz val="11"/>
        <rFont val="Calibri"/>
        <family val="2"/>
      </rPr>
      <t xml:space="preserve"> 02622 707-707, info@kann.de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</si>
</sst>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_ ;[Red]\-#,##0\ "/>
    <numFmt numFmtId="167" formatCode="#,##0.00&quot; m&quot;"/>
    <numFmt numFmtId="168" formatCode="#,##0.000_ ;[Red]\-#,##0.000\ "/>
    <numFmt numFmtId="169" formatCode="#,##0.000000"/>
    <numFmt numFmtId="170" formatCode="#0&quot; St.&quot;"/>
    <numFmt numFmtId="171" formatCode="#,##0&quot; cm&quot;"/>
    <numFmt numFmtId="172" formatCode="#0&quot; Ecken&quot;"/>
    <numFmt numFmtId="173" formatCode="0.000"/>
    <numFmt numFmtId="174" formatCode="#,##0.000&quot; m&quot;"/>
    <numFmt numFmtId="175" formatCode="#,##0.0_ ;[Red]\-#,##0.0\ "/>
    <numFmt numFmtId="176" formatCode="#,##0.00_ ;[Red]\-#,##0.00\ "/>
    <numFmt numFmtId="177" formatCode="#0.0&quot; St.&quot;"/>
    <numFmt numFmtId="178" formatCode="#0.00&quot; St.&quot;"/>
    <numFmt numFmtId="179" formatCode="#0.000&quot; St.&quot;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63">
    <font>
      <sz val="10"/>
      <name val="Arial"/>
      <family val="0"/>
    </font>
    <font>
      <b/>
      <sz val="14"/>
      <name val="Calibri"/>
      <family val="2"/>
    </font>
    <font>
      <b/>
      <sz val="10"/>
      <color indexed="30"/>
      <name val="Calibri"/>
      <family val="2"/>
    </font>
    <font>
      <sz val="10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name val="Calibri"/>
      <family val="2"/>
    </font>
    <font>
      <sz val="10"/>
      <name val="Calibri"/>
      <family val="2"/>
    </font>
    <font>
      <sz val="14"/>
      <color indexed="8"/>
      <name val="Calibri"/>
      <family val="2"/>
    </font>
    <font>
      <sz val="8"/>
      <color indexed="10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0"/>
      <color indexed="10"/>
      <name val="Calibri"/>
      <family val="2"/>
    </font>
    <font>
      <sz val="10"/>
      <color indexed="55"/>
      <name val="Calibri"/>
      <family val="2"/>
    </font>
    <font>
      <b/>
      <sz val="11"/>
      <color indexed="10"/>
      <name val="Calibri"/>
      <family val="2"/>
    </font>
    <font>
      <i/>
      <sz val="10"/>
      <name val="Calibri"/>
      <family val="2"/>
    </font>
    <font>
      <i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sz val="8"/>
      <color rgb="FFFF0000"/>
      <name val="Calibri"/>
      <family val="2"/>
    </font>
    <font>
      <sz val="10"/>
      <color theme="0" tint="-0.3499799966812134"/>
      <name val="Calibri"/>
      <family val="2"/>
    </font>
    <font>
      <b/>
      <sz val="11"/>
      <color rgb="FFFF0000"/>
      <name val="Calibri"/>
      <family val="2"/>
    </font>
    <font>
      <sz val="10"/>
      <color rgb="FF0070C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4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52">
    <xf numFmtId="0" fontId="0" fillId="0" borderId="0" xfId="0" applyAlignment="1">
      <alignment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57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vertical="center"/>
      <protection/>
    </xf>
    <xf numFmtId="0" fontId="26" fillId="33" borderId="11" xfId="0" applyFont="1" applyFill="1" applyBorder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0" fontId="26" fillId="33" borderId="12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vertical="center"/>
      <protection/>
    </xf>
    <xf numFmtId="167" fontId="1" fillId="0" borderId="0" xfId="0" applyNumberFormat="1" applyFont="1" applyFill="1" applyBorder="1" applyAlignment="1" applyProtection="1">
      <alignment horizontal="center" vertical="center"/>
      <protection/>
    </xf>
    <xf numFmtId="167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166" fontId="30" fillId="0" borderId="0" xfId="0" applyNumberFormat="1" applyFont="1" applyAlignment="1" applyProtection="1">
      <alignment horizontal="center" vertical="center"/>
      <protection/>
    </xf>
    <xf numFmtId="170" fontId="31" fillId="0" borderId="0" xfId="0" applyNumberFormat="1" applyFont="1" applyAlignment="1" applyProtection="1">
      <alignment horizontal="center" vertical="center"/>
      <protection/>
    </xf>
    <xf numFmtId="168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indent="1"/>
      <protection/>
    </xf>
    <xf numFmtId="0" fontId="58" fillId="0" borderId="0" xfId="0" applyFont="1" applyBorder="1" applyAlignment="1" applyProtection="1">
      <alignment horizontal="left" vertical="center"/>
      <protection/>
    </xf>
    <xf numFmtId="0" fontId="59" fillId="0" borderId="0" xfId="53" applyFont="1" applyAlignment="1" applyProtection="1">
      <alignment vertical="center"/>
      <protection/>
    </xf>
    <xf numFmtId="166" fontId="30" fillId="33" borderId="13" xfId="0" applyNumberFormat="1" applyFont="1" applyFill="1" applyBorder="1" applyAlignment="1" applyProtection="1">
      <alignment horizontal="center" vertical="center"/>
      <protection/>
    </xf>
    <xf numFmtId="166" fontId="30" fillId="33" borderId="14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right" vertical="top" wrapText="1"/>
      <protection/>
    </xf>
    <xf numFmtId="0" fontId="26" fillId="0" borderId="0" xfId="0" applyFont="1" applyAlignment="1" applyProtection="1">
      <alignment horizontal="right" vertical="top"/>
      <protection/>
    </xf>
    <xf numFmtId="0" fontId="60" fillId="0" borderId="0" xfId="53" applyFont="1" applyBorder="1" applyAlignment="1" applyProtection="1">
      <alignment horizontal="center" vertical="center" wrapText="1"/>
      <protection/>
    </xf>
    <xf numFmtId="171" fontId="1" fillId="34" borderId="15" xfId="0" applyNumberFormat="1" applyFont="1" applyFill="1" applyBorder="1" applyAlignment="1" applyProtection="1">
      <alignment horizontal="center" vertical="center"/>
      <protection locked="0"/>
    </xf>
    <xf numFmtId="171" fontId="1" fillId="34" borderId="16" xfId="0" applyNumberFormat="1" applyFont="1" applyFill="1" applyBorder="1" applyAlignment="1" applyProtection="1">
      <alignment horizontal="center" vertical="center"/>
      <protection locked="0"/>
    </xf>
    <xf numFmtId="174" fontId="26" fillId="33" borderId="0" xfId="0" applyNumberFormat="1" applyFont="1" applyFill="1" applyBorder="1" applyAlignment="1" applyProtection="1">
      <alignment horizontal="center" vertical="center"/>
      <protection/>
    </xf>
    <xf numFmtId="174" fontId="26" fillId="33" borderId="17" xfId="0" applyNumberFormat="1" applyFont="1" applyFill="1" applyBorder="1" applyAlignment="1" applyProtection="1">
      <alignment horizontal="center" vertical="center"/>
      <protection/>
    </xf>
    <xf numFmtId="171" fontId="26" fillId="33" borderId="0" xfId="0" applyNumberFormat="1" applyFont="1" applyFill="1" applyBorder="1" applyAlignment="1" applyProtection="1">
      <alignment horizontal="center" vertical="center"/>
      <protection/>
    </xf>
    <xf numFmtId="171" fontId="26" fillId="33" borderId="17" xfId="0" applyNumberFormat="1" applyFont="1" applyFill="1" applyBorder="1" applyAlignment="1" applyProtection="1">
      <alignment horizontal="center" vertical="center"/>
      <protection/>
    </xf>
    <xf numFmtId="166" fontId="30" fillId="33" borderId="13" xfId="0" applyNumberFormat="1" applyFont="1" applyFill="1" applyBorder="1" applyAlignment="1" applyProtection="1">
      <alignment horizontal="center" vertical="center"/>
      <protection/>
    </xf>
    <xf numFmtId="166" fontId="30" fillId="33" borderId="14" xfId="0" applyNumberFormat="1" applyFont="1" applyFill="1" applyBorder="1" applyAlignment="1" applyProtection="1">
      <alignment horizontal="center" vertical="center"/>
      <protection/>
    </xf>
    <xf numFmtId="167" fontId="1" fillId="34" borderId="15" xfId="0" applyNumberFormat="1" applyFont="1" applyFill="1" applyBorder="1" applyAlignment="1" applyProtection="1">
      <alignment horizontal="center" vertical="center"/>
      <protection locked="0"/>
    </xf>
    <xf numFmtId="167" fontId="1" fillId="34" borderId="16" xfId="0" applyNumberFormat="1" applyFont="1" applyFill="1" applyBorder="1" applyAlignment="1" applyProtection="1">
      <alignment horizontal="center" vertical="center"/>
      <protection locked="0"/>
    </xf>
    <xf numFmtId="0" fontId="58" fillId="0" borderId="15" xfId="0" applyFont="1" applyBorder="1" applyAlignment="1" applyProtection="1">
      <alignment horizontal="left" vertical="center"/>
      <protection/>
    </xf>
    <xf numFmtId="0" fontId="32" fillId="35" borderId="0" xfId="0" applyFont="1" applyFill="1" applyAlignment="1" applyProtection="1">
      <alignment horizontal="left" vertical="center"/>
      <protection/>
    </xf>
    <xf numFmtId="0" fontId="26" fillId="0" borderId="0" xfId="0" applyFont="1" applyAlignment="1" applyProtection="1">
      <alignment horizontal="left" vertical="top" wrapText="1"/>
      <protection/>
    </xf>
    <xf numFmtId="0" fontId="61" fillId="0" borderId="0" xfId="53" applyFont="1" applyAlignment="1" applyProtection="1">
      <alignment horizontal="left" vertical="top" wrapText="1"/>
      <protection/>
    </xf>
    <xf numFmtId="0" fontId="26" fillId="0" borderId="0" xfId="0" applyFont="1" applyAlignment="1" applyProtection="1">
      <alignment horizontal="left" vertical="center"/>
      <protection/>
    </xf>
    <xf numFmtId="0" fontId="1" fillId="33" borderId="18" xfId="53" applyFont="1" applyFill="1" applyBorder="1" applyAlignment="1" applyProtection="1">
      <alignment vertical="center"/>
      <protection/>
    </xf>
    <xf numFmtId="172" fontId="1" fillId="34" borderId="19" xfId="53" applyNumberFormat="1" applyFont="1" applyFill="1" applyBorder="1" applyAlignment="1" applyProtection="1">
      <alignment horizontal="center" vertical="center"/>
      <protection locked="0"/>
    </xf>
    <xf numFmtId="172" fontId="1" fillId="34" borderId="20" xfId="53" applyNumberFormat="1" applyFont="1" applyFill="1" applyBorder="1" applyAlignment="1" applyProtection="1">
      <alignment horizontal="center" vertical="center"/>
      <protection locked="0"/>
    </xf>
    <xf numFmtId="0" fontId="26" fillId="33" borderId="21" xfId="53" applyFont="1" applyFill="1" applyBorder="1" applyAlignment="1" applyProtection="1">
      <alignment/>
      <protection/>
    </xf>
    <xf numFmtId="0" fontId="26" fillId="33" borderId="22" xfId="53" applyFont="1" applyFill="1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 indent="1"/>
      <protection/>
    </xf>
    <xf numFmtId="0" fontId="36" fillId="0" borderId="0" xfId="0" applyFont="1" applyAlignment="1" applyProtection="1">
      <alignment vertical="center"/>
      <protection/>
    </xf>
    <xf numFmtId="170" fontId="37" fillId="0" borderId="0" xfId="0" applyNumberFormat="1" applyFont="1" applyAlignment="1" applyProtection="1">
      <alignment horizontal="center" vertical="center"/>
      <protection/>
    </xf>
    <xf numFmtId="167" fontId="62" fillId="33" borderId="0" xfId="53" applyNumberFormat="1" applyFont="1" applyFill="1" applyBorder="1" applyAlignment="1" applyProtection="1">
      <alignment horizontal="center" vertical="center" wrapText="1"/>
      <protection/>
    </xf>
    <xf numFmtId="167" fontId="62" fillId="33" borderId="23" xfId="53" applyNumberFormat="1" applyFont="1" applyFill="1" applyBorder="1" applyAlignment="1" applyProtection="1">
      <alignment horizontal="center" vertical="center" wrapText="1"/>
      <protection/>
    </xf>
    <xf numFmtId="167" fontId="62" fillId="33" borderId="24" xfId="53" applyNumberFormat="1" applyFont="1" applyFill="1" applyBorder="1" applyAlignment="1" applyProtection="1">
      <alignment horizontal="center" vertical="center" wrapText="1"/>
      <protection/>
    </xf>
    <xf numFmtId="167" fontId="62" fillId="33" borderId="25" xfId="5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10</xdr:row>
      <xdr:rowOff>85725</xdr:rowOff>
    </xdr:from>
    <xdr:to>
      <xdr:col>4</xdr:col>
      <xdr:colOff>1333500</xdr:colOff>
      <xdr:row>15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37783" t="37930" r="42802" b="30198"/>
        <a:stretch>
          <a:fillRect/>
        </a:stretch>
      </xdr:blipFill>
      <xdr:spPr>
        <a:xfrm>
          <a:off x="5086350" y="2333625"/>
          <a:ext cx="12382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tabSelected="1" zoomScalePageLayoutView="0" workbookViewId="0" topLeftCell="A1">
      <selection activeCell="B4" sqref="B4:C4"/>
    </sheetView>
  </sheetViews>
  <sheetFormatPr defaultColWidth="11.421875" defaultRowHeight="12.75"/>
  <cols>
    <col min="1" max="1" width="45.57421875" style="2" customWidth="1"/>
    <col min="2" max="3" width="10.8515625" style="2" customWidth="1"/>
    <col min="4" max="4" width="7.57421875" style="2" customWidth="1"/>
    <col min="5" max="5" width="33.57421875" style="2" customWidth="1"/>
    <col min="6" max="6" width="27.421875" style="2" customWidth="1"/>
    <col min="7" max="7" width="11.421875" style="2" customWidth="1"/>
    <col min="8" max="16384" width="11.421875" style="2" customWidth="1"/>
  </cols>
  <sheetData>
    <row r="1" spans="1:7" ht="23.25">
      <c r="A1" s="1" t="s">
        <v>9</v>
      </c>
      <c r="F1" s="22" t="s">
        <v>16</v>
      </c>
      <c r="G1" s="23"/>
    </row>
    <row r="2" spans="1:7" ht="18.75">
      <c r="A2" s="3" t="s">
        <v>10</v>
      </c>
      <c r="F2" s="23"/>
      <c r="G2" s="23"/>
    </row>
    <row r="3" ht="16.5" customHeight="1" thickBot="1"/>
    <row r="4" spans="1:7" ht="18" customHeight="1">
      <c r="A4" s="4" t="s">
        <v>6</v>
      </c>
      <c r="B4" s="25">
        <v>100</v>
      </c>
      <c r="C4" s="26"/>
      <c r="E4" s="40" t="s">
        <v>7</v>
      </c>
      <c r="F4" s="41">
        <v>1</v>
      </c>
      <c r="G4" s="42"/>
    </row>
    <row r="5" spans="1:7" ht="16.5" customHeight="1">
      <c r="A5" s="5" t="s">
        <v>2</v>
      </c>
      <c r="B5" s="29">
        <f>IF(B4&lt;10,10,ROUND(B4/10,0)*10)</f>
        <v>100</v>
      </c>
      <c r="C5" s="30"/>
      <c r="D5" s="6"/>
      <c r="E5" s="43"/>
      <c r="F5" s="48">
        <f>IF((B9/F4)-(F4*0.1125)&lt;0.675,"Diese Aufbauvariante ist nicht möglich (Verhältnis Mauerlänge zu Anzahl Ecken).","")</f>
      </c>
      <c r="G5" s="49"/>
    </row>
    <row r="6" spans="1:7" ht="16.5" customHeight="1" thickBot="1">
      <c r="A6" s="7" t="s">
        <v>0</v>
      </c>
      <c r="B6" s="31">
        <f>B5/10</f>
        <v>10</v>
      </c>
      <c r="C6" s="32"/>
      <c r="E6" s="44"/>
      <c r="F6" s="50"/>
      <c r="G6" s="51"/>
    </row>
    <row r="7" spans="1:3" ht="16.5" customHeight="1">
      <c r="A7" s="35">
        <f>IF(B5&lt;&gt;B4,"Die angegebene Mauerhöhe wird auf ein Vielfaches der Mauersteinhöhe angepasst.","")</f>
      </c>
      <c r="B7" s="35"/>
      <c r="C7" s="35"/>
    </row>
    <row r="8" ht="16.5" customHeight="1" thickBot="1">
      <c r="D8" s="8"/>
    </row>
    <row r="9" spans="1:7" ht="18" customHeight="1">
      <c r="A9" s="4" t="s">
        <v>5</v>
      </c>
      <c r="B9" s="33">
        <v>4.05</v>
      </c>
      <c r="C9" s="34"/>
      <c r="D9" s="9"/>
      <c r="E9" s="38" t="s">
        <v>8</v>
      </c>
      <c r="F9" s="38"/>
      <c r="G9" s="38"/>
    </row>
    <row r="10" spans="1:7" ht="16.5" customHeight="1">
      <c r="A10" s="5" t="s">
        <v>1</v>
      </c>
      <c r="B10" s="27">
        <f>IF(B9&lt;1.35,1.35,ROUND(B9/0.3375,0)*0.3375)</f>
        <v>4.050000000000001</v>
      </c>
      <c r="C10" s="28"/>
      <c r="D10" s="10"/>
      <c r="E10" s="38"/>
      <c r="F10" s="38"/>
      <c r="G10" s="38"/>
    </row>
    <row r="11" spans="1:7" ht="16.5" customHeight="1" thickBot="1">
      <c r="A11" s="7"/>
      <c r="B11" s="20"/>
      <c r="C11" s="21"/>
      <c r="D11" s="11"/>
      <c r="E11" s="38"/>
      <c r="F11" s="38"/>
      <c r="G11" s="38"/>
    </row>
    <row r="12" spans="1:3" ht="16.5" customHeight="1">
      <c r="A12" s="35">
        <f>IF(B10&lt;&gt;B9,"Die angegebene Mauerlänge wird auf eine Vielfaches der Elementlängen angepasst.","")</f>
      </c>
      <c r="B12" s="35"/>
      <c r="C12" s="35"/>
    </row>
    <row r="13" spans="1:3" ht="16.5" customHeight="1">
      <c r="A13" s="18"/>
      <c r="B13" s="18"/>
      <c r="C13" s="18"/>
    </row>
    <row r="14" spans="1:3" ht="16.5" customHeight="1">
      <c r="A14" s="24">
        <f>IF(B5&gt;100,"Bitte beachten Sie die maximale Aufbauhöhe von 1,00 m bei freistehendem Aufbau bzw. die geringeren Aufbauhöhen bei hinterfüllter Ausführung.","")</f>
      </c>
      <c r="B14" s="24"/>
      <c r="C14" s="24"/>
    </row>
    <row r="15" spans="1:3" ht="16.5" customHeight="1">
      <c r="A15" s="24"/>
      <c r="B15" s="24"/>
      <c r="C15" s="24"/>
    </row>
    <row r="16" spans="1:3" ht="16.5" customHeight="1">
      <c r="A16" s="24"/>
      <c r="B16" s="24"/>
      <c r="C16" s="24"/>
    </row>
    <row r="17" spans="1:7" ht="16.5" customHeight="1">
      <c r="A17" s="36" t="s">
        <v>13</v>
      </c>
      <c r="B17" s="36"/>
      <c r="C17" s="36"/>
      <c r="D17" s="12"/>
      <c r="E17" s="36" t="str">
        <f>"ca. Bedarf bei "&amp;F4&amp;" Ecken im Halbversatz"</f>
        <v>ca. Bedarf bei 1 Ecken im Halbversatz</v>
      </c>
      <c r="F17" s="36"/>
      <c r="G17" s="36"/>
    </row>
    <row r="18" spans="1:7" ht="16.5" customHeight="1">
      <c r="A18" s="13" t="s">
        <v>3</v>
      </c>
      <c r="C18" s="14" t="s">
        <v>4</v>
      </c>
      <c r="E18" s="13" t="s">
        <v>3</v>
      </c>
      <c r="G18" s="14" t="s">
        <v>4</v>
      </c>
    </row>
    <row r="19" spans="1:7" ht="16.5" customHeight="1">
      <c r="A19" s="39" t="s">
        <v>11</v>
      </c>
      <c r="C19" s="15">
        <f>ROUNDUP(((B10*(B5/100))-((C20)*0.03375))*14.8148148148148,0)</f>
        <v>55</v>
      </c>
      <c r="D19" s="16"/>
      <c r="E19" s="2" t="s">
        <v>11</v>
      </c>
      <c r="F19" s="19"/>
      <c r="G19" s="15">
        <f>IF((B9/F4)-(F4*0.1125)&lt;0.675,"-",C19)</f>
        <v>55</v>
      </c>
    </row>
    <row r="20" spans="1:7" ht="18" customHeight="1">
      <c r="A20" s="39" t="s">
        <v>12</v>
      </c>
      <c r="C20" s="15">
        <f>IF(MOD(B10,0.675)=0,IF(B5&lt;10,0,IF(B6=EVEN(B6),B6,(B6-2))),B6)</f>
        <v>10</v>
      </c>
      <c r="E20" s="45" t="s">
        <v>15</v>
      </c>
      <c r="F20" s="46"/>
      <c r="G20" s="47">
        <f>IF((B9/F4)-(F4*0.1125)&lt;0.675,"-",B6*F4)</f>
        <v>10</v>
      </c>
    </row>
    <row r="21" spans="1:7" ht="15.75">
      <c r="A21" s="17"/>
      <c r="C21" s="15"/>
      <c r="E21" s="2" t="s">
        <v>12</v>
      </c>
      <c r="G21" s="15">
        <f>IF((B9/F4)-(F4*0.1125)&lt;0.675,"-",C20)</f>
        <v>10</v>
      </c>
    </row>
    <row r="22" spans="1:3" ht="15.75">
      <c r="A22" s="17"/>
      <c r="C22" s="15"/>
    </row>
    <row r="23" spans="5:7" ht="89.25" customHeight="1">
      <c r="E23" s="37" t="s">
        <v>14</v>
      </c>
      <c r="F23" s="37"/>
      <c r="G23" s="37"/>
    </row>
  </sheetData>
  <sheetProtection password="AC95" sheet="1" objects="1" scenarios="1" selectLockedCells="1"/>
  <mergeCells count="15">
    <mergeCell ref="E23:G23"/>
    <mergeCell ref="F1:G2"/>
    <mergeCell ref="B9:C9"/>
    <mergeCell ref="F4:G4"/>
    <mergeCell ref="E9:G11"/>
    <mergeCell ref="E17:G17"/>
    <mergeCell ref="F5:G6"/>
    <mergeCell ref="B10:C10"/>
    <mergeCell ref="A12:C12"/>
    <mergeCell ref="A14:C16"/>
    <mergeCell ref="A17:C17"/>
    <mergeCell ref="B4:C4"/>
    <mergeCell ref="B5:C5"/>
    <mergeCell ref="B6:C6"/>
    <mergeCell ref="A7:C7"/>
  </mergeCells>
  <conditionalFormatting sqref="B5:C5">
    <cfRule type="expression" priority="4" dxfId="0" stopIfTrue="1">
      <formula>$B$5&lt;&gt;$B$4</formula>
    </cfRule>
  </conditionalFormatting>
  <conditionalFormatting sqref="B5">
    <cfRule type="expression" priority="3" dxfId="0" stopIfTrue="1">
      <formula>$B$5&lt;&gt;$B$4</formula>
    </cfRule>
  </conditionalFormatting>
  <conditionalFormatting sqref="B10:C10">
    <cfRule type="expression" priority="2" dxfId="0" stopIfTrue="1">
      <formula>$B$10&lt;&gt;$B$9</formula>
    </cfRule>
  </conditionalFormatting>
  <printOptions/>
  <pageMargins left="0.2362204724409449" right="0.2362204724409449" top="0.5118110236220472" bottom="0.7086614173228347" header="0.31496062992125984" footer="0.31496062992125984"/>
  <pageSetup fitToHeight="0" fitToWidth="1" horizontalDpi="600" verticalDpi="600" orientation="landscape" paperSize="9" scale="99" r:id="rId3"/>
  <headerFooter alignWithMargins="0">
    <oddFooter>&amp;LKANN GmbH Baustoffwerke - Kundenservice - Tel. 02622 707-707 - info@kann.de - www.kann.de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KANN-Gruppe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wiesk</dc:creator>
  <cp:keywords/>
  <dc:description/>
  <cp:lastModifiedBy>Wies, Kay (KANN Baustoffwerke)</cp:lastModifiedBy>
  <cp:lastPrinted>2021-06-22T15:09:11Z</cp:lastPrinted>
  <dcterms:created xsi:type="dcterms:W3CDTF">2012-09-06T06:40:52Z</dcterms:created>
  <dcterms:modified xsi:type="dcterms:W3CDTF">2021-06-22T15:09:40Z</dcterms:modified>
  <cp:category/>
  <cp:version/>
  <cp:contentType/>
  <cp:contentStatus/>
</cp:coreProperties>
</file>