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1760" activeTab="0"/>
  </bookViews>
  <sheets>
    <sheet name="Bedarf Vermont Kompakt" sheetId="1" r:id="rId1"/>
  </sheets>
  <definedNames>
    <definedName name="_xlnm.Print_Area" localSheetId="0">'Bedarf Vermont Kompakt'!$A:$G</definedName>
  </definedNames>
  <calcPr fullCalcOnLoad="1"/>
</workbook>
</file>

<file path=xl/sharedStrings.xml><?xml version="1.0" encoding="utf-8"?>
<sst xmlns="http://schemas.openxmlformats.org/spreadsheetml/2006/main" count="25" uniqueCount="20">
  <si>
    <t>Anzahl Steinlagen</t>
  </si>
  <si>
    <t>Grundelement</t>
  </si>
  <si>
    <t>Mauerlänge angepasst auf die Elementlänge</t>
  </si>
  <si>
    <t>Mauerhöhe angepasst auf die Elementhöhe</t>
  </si>
  <si>
    <t>Element</t>
  </si>
  <si>
    <t>Bedarf</t>
  </si>
  <si>
    <t>Endelement</t>
  </si>
  <si>
    <t>Aufbauhöhe der Mauer (cm)</t>
  </si>
  <si>
    <t>Bedarf im geraden Mauerverlauf</t>
  </si>
  <si>
    <t>Halbend-Element</t>
  </si>
  <si>
    <t xml:space="preserve">Bedarfsberechnung </t>
  </si>
  <si>
    <t>Gesamtlänge der Mauer (Meter)</t>
  </si>
  <si>
    <t>Anzahl Ecken</t>
  </si>
  <si>
    <t>Mauerbreite m</t>
  </si>
  <si>
    <t>NEBENRECHNUNGEN INTERN</t>
  </si>
  <si>
    <r>
      <t xml:space="preserve">Bei der Berücksichtigung von Ecken im Mauerverlauf müssen für die Angabe der Gesamtlänge der Mauer die jeweils </t>
    </r>
    <r>
      <rPr>
        <b/>
        <sz val="10"/>
        <color indexed="30"/>
        <rFont val="Calibri"/>
        <family val="2"/>
      </rPr>
      <t>längsten Längen</t>
    </r>
    <r>
      <rPr>
        <sz val="10"/>
        <color indexed="30"/>
        <rFont val="Calibri"/>
        <family val="2"/>
      </rPr>
      <t xml:space="preserve"> der einzelnen Segmente addiert werden (im Beispiel: Länge 1 + Länge 2 + Länge 3).</t>
    </r>
  </si>
  <si>
    <t>Vermont® Kompakt</t>
  </si>
  <si>
    <t>Mittenachse</t>
  </si>
  <si>
    <t>Endelemente bei Mittenachse</t>
  </si>
  <si>
    <r>
      <t xml:space="preserve">© KANN GmbH Baustoffwerke
</t>
    </r>
    <r>
      <rPr>
        <b/>
        <sz val="11"/>
        <rFont val="Calibri"/>
        <family val="2"/>
      </rPr>
      <t xml:space="preserve">Kundenservice: </t>
    </r>
    <r>
      <rPr>
        <sz val="11"/>
        <rFont val="Calibri"/>
        <family val="2"/>
      </rPr>
      <t>02622 707-136, info@kann.de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</si>
</sst>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&quot; m&quot;"/>
    <numFmt numFmtId="166" formatCode="#,##0.00&quot; cm&quot;"/>
    <numFmt numFmtId="167" formatCode="#,##0.000_ ;[Red]\-#,##0.000\ "/>
    <numFmt numFmtId="168" formatCode="#,##0.000000"/>
    <numFmt numFmtId="169" formatCode="#0&quot; St.&quot;"/>
    <numFmt numFmtId="170" formatCode="#,##0&quot; cm&quot;"/>
    <numFmt numFmtId="171" formatCode="#0.00&quot; St.&quot;"/>
    <numFmt numFmtId="172" formatCode="#,##0.000000_ ;[Red]\-#,##0.000000\ "/>
    <numFmt numFmtId="173" formatCode="#,##0.000000000000_ ;[Red]\-#,##0.000000000000\ "/>
    <numFmt numFmtId="174" formatCode="#0.0000000000000&quot; St.&quot;"/>
    <numFmt numFmtId="175" formatCode="0.000000000000000000000000000000_ ;[Red]\-0.000000000000000000000000000000\ "/>
    <numFmt numFmtId="176" formatCode="#0.00000000000000000000000000000000000000000000000000000&quot; St.&quot;"/>
    <numFmt numFmtId="177" formatCode="#,##0.00&quot; Ecken&quot;"/>
    <numFmt numFmtId="178" formatCode="#0&quot; Ecken&quot;"/>
  </numFmts>
  <fonts count="61">
    <font>
      <sz val="10"/>
      <name val="Arial"/>
      <family val="0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10"/>
      <color rgb="FF0070C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164" fontId="25" fillId="33" borderId="13" xfId="0" applyNumberFormat="1" applyFont="1" applyFill="1" applyBorder="1" applyAlignment="1" applyProtection="1">
      <alignment horizontal="center" vertical="center"/>
      <protection/>
    </xf>
    <xf numFmtId="164" fontId="25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0" fillId="34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164" fontId="25" fillId="0" borderId="0" xfId="0" applyNumberFormat="1" applyFont="1" applyAlignment="1" applyProtection="1">
      <alignment horizontal="center" vertical="center"/>
      <protection/>
    </xf>
    <xf numFmtId="169" fontId="31" fillId="0" borderId="0" xfId="0" applyNumberFormat="1" applyFont="1" applyAlignment="1" applyProtection="1">
      <alignment horizontal="center" vertical="center"/>
      <protection/>
    </xf>
    <xf numFmtId="167" fontId="3" fillId="0" borderId="0" xfId="0" applyNumberFormat="1" applyFont="1" applyAlignment="1" applyProtection="1">
      <alignment vertical="center"/>
      <protection/>
    </xf>
    <xf numFmtId="169" fontId="31" fillId="0" borderId="0" xfId="0" applyNumberFormat="1" applyFont="1" applyFill="1" applyAlignment="1" applyProtection="1">
      <alignment horizontal="center" vertical="center"/>
      <protection/>
    </xf>
    <xf numFmtId="175" fontId="31" fillId="0" borderId="0" xfId="0" applyNumberFormat="1" applyFont="1" applyAlignment="1" applyProtection="1">
      <alignment horizontal="center" vertical="center"/>
      <protection/>
    </xf>
    <xf numFmtId="171" fontId="31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Fill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173" fontId="25" fillId="0" borderId="0" xfId="0" applyNumberFormat="1" applyFont="1" applyFill="1" applyAlignment="1" applyProtection="1">
      <alignment horizontal="center" vertical="center"/>
      <protection/>
    </xf>
    <xf numFmtId="176" fontId="32" fillId="0" borderId="0" xfId="0" applyNumberFormat="1" applyFont="1" applyFill="1" applyAlignment="1" applyProtection="1">
      <alignment horizontal="center" vertical="center"/>
      <protection/>
    </xf>
    <xf numFmtId="174" fontId="31" fillId="0" borderId="0" xfId="0" applyNumberFormat="1" applyFont="1" applyFill="1" applyAlignment="1" applyProtection="1">
      <alignment horizontal="center" vertical="center"/>
      <protection/>
    </xf>
    <xf numFmtId="165" fontId="33" fillId="0" borderId="0" xfId="0" applyNumberFormat="1" applyFont="1" applyFill="1" applyAlignment="1" applyProtection="1">
      <alignment vertical="center"/>
      <protection/>
    </xf>
    <xf numFmtId="168" fontId="3" fillId="0" borderId="0" xfId="0" applyNumberFormat="1" applyFont="1" applyFill="1" applyAlignment="1" applyProtection="1">
      <alignment vertical="center"/>
      <protection/>
    </xf>
    <xf numFmtId="170" fontId="23" fillId="35" borderId="15" xfId="0" applyNumberFormat="1" applyFont="1" applyFill="1" applyBorder="1" applyAlignment="1" applyProtection="1">
      <alignment horizontal="center" vertical="center"/>
      <protection locked="0"/>
    </xf>
    <xf numFmtId="170" fontId="23" fillId="35" borderId="16" xfId="0" applyNumberFormat="1" applyFont="1" applyFill="1" applyBorder="1" applyAlignment="1" applyProtection="1">
      <alignment horizontal="center" vertical="center"/>
      <protection locked="0"/>
    </xf>
    <xf numFmtId="170" fontId="3" fillId="33" borderId="0" xfId="0" applyNumberFormat="1" applyFont="1" applyFill="1" applyBorder="1" applyAlignment="1" applyProtection="1">
      <alignment horizontal="center" vertical="center"/>
      <protection/>
    </xf>
    <xf numFmtId="170" fontId="3" fillId="33" borderId="17" xfId="0" applyNumberFormat="1" applyFont="1" applyFill="1" applyBorder="1" applyAlignment="1" applyProtection="1">
      <alignment horizontal="center" vertical="center"/>
      <protection/>
    </xf>
    <xf numFmtId="164" fontId="25" fillId="33" borderId="13" xfId="0" applyNumberFormat="1" applyFont="1" applyFill="1" applyBorder="1" applyAlignment="1" applyProtection="1">
      <alignment horizontal="center" vertical="center"/>
      <protection/>
    </xf>
    <xf numFmtId="164" fontId="25" fillId="33" borderId="14" xfId="0" applyNumberFormat="1" applyFont="1" applyFill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left" vertical="center"/>
      <protection/>
    </xf>
    <xf numFmtId="178" fontId="23" fillId="35" borderId="15" xfId="0" applyNumberFormat="1" applyFont="1" applyFill="1" applyBorder="1" applyAlignment="1" applyProtection="1">
      <alignment horizontal="center" vertical="center"/>
      <protection locked="0"/>
    </xf>
    <xf numFmtId="178" fontId="23" fillId="35" borderId="16" xfId="0" applyNumberFormat="1" applyFont="1" applyFill="1" applyBorder="1" applyAlignment="1" applyProtection="1">
      <alignment horizontal="center" vertical="center"/>
      <protection locked="0"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165" fontId="23" fillId="35" borderId="15" xfId="0" applyNumberFormat="1" applyFont="1" applyFill="1" applyBorder="1" applyAlignment="1" applyProtection="1">
      <alignment horizontal="center" vertical="center"/>
      <protection locked="0"/>
    </xf>
    <xf numFmtId="165" fontId="23" fillId="35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left" vertical="top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30" fillId="34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11</xdr:row>
      <xdr:rowOff>57150</xdr:rowOff>
    </xdr:from>
    <xdr:to>
      <xdr:col>4</xdr:col>
      <xdr:colOff>1866900</xdr:colOff>
      <xdr:row>19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37783" t="37930" r="42802" b="30198"/>
        <a:stretch>
          <a:fillRect/>
        </a:stretch>
      </xdr:blipFill>
      <xdr:spPr>
        <a:xfrm>
          <a:off x="4962525" y="2514600"/>
          <a:ext cx="1952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PageLayoutView="0" workbookViewId="0" topLeftCell="A1">
      <selection activeCell="B4" sqref="B4:C4"/>
    </sheetView>
  </sheetViews>
  <sheetFormatPr defaultColWidth="11.421875" defaultRowHeight="12.75"/>
  <cols>
    <col min="1" max="1" width="45.57421875" style="2" customWidth="1"/>
    <col min="2" max="2" width="10.8515625" style="2" customWidth="1"/>
    <col min="3" max="3" width="11.7109375" style="2" customWidth="1"/>
    <col min="4" max="4" width="7.57421875" style="2" customWidth="1"/>
    <col min="5" max="5" width="45.57421875" style="2" customWidth="1"/>
    <col min="6" max="6" width="11.421875" style="2" customWidth="1"/>
    <col min="7" max="7" width="12.00390625" style="2" customWidth="1"/>
    <col min="8" max="9" width="11.421875" style="2" customWidth="1"/>
    <col min="10" max="10" width="28.140625" style="2" hidden="1" customWidth="1"/>
    <col min="11" max="11" width="11.421875" style="2" hidden="1" customWidth="1"/>
    <col min="12" max="16384" width="11.421875" style="2" customWidth="1"/>
  </cols>
  <sheetData>
    <row r="1" spans="1:7" ht="23.25" customHeight="1">
      <c r="A1" s="1" t="s">
        <v>10</v>
      </c>
      <c r="E1" s="51" t="s">
        <v>19</v>
      </c>
      <c r="F1" s="51"/>
      <c r="G1" s="51"/>
    </row>
    <row r="2" spans="1:7" ht="18.75">
      <c r="A2" s="3" t="s">
        <v>16</v>
      </c>
      <c r="E2" s="51"/>
      <c r="F2" s="51"/>
      <c r="G2" s="51"/>
    </row>
    <row r="3" ht="16.5" customHeight="1" thickBot="1"/>
    <row r="4" spans="1:7" ht="18" customHeight="1">
      <c r="A4" s="4" t="s">
        <v>7</v>
      </c>
      <c r="B4" s="34">
        <v>36</v>
      </c>
      <c r="C4" s="35"/>
      <c r="E4" s="4" t="s">
        <v>12</v>
      </c>
      <c r="F4" s="41">
        <v>1</v>
      </c>
      <c r="G4" s="42"/>
    </row>
    <row r="5" spans="1:7" ht="16.5" customHeight="1">
      <c r="A5" s="5" t="s">
        <v>3</v>
      </c>
      <c r="B5" s="36">
        <f>IF(B4&lt;12,12,ROUND(B4/12,0)*12)</f>
        <v>36</v>
      </c>
      <c r="C5" s="37"/>
      <c r="D5" s="6"/>
      <c r="E5" s="5"/>
      <c r="F5" s="43"/>
      <c r="G5" s="44"/>
    </row>
    <row r="6" spans="1:7" ht="16.5" customHeight="1" thickBot="1">
      <c r="A6" s="7" t="s">
        <v>0</v>
      </c>
      <c r="B6" s="38">
        <f>B5/12</f>
        <v>3</v>
      </c>
      <c r="C6" s="39"/>
      <c r="E6" s="7"/>
      <c r="F6" s="8"/>
      <c r="G6" s="9"/>
    </row>
    <row r="7" spans="1:3" ht="16.5" customHeight="1">
      <c r="A7" s="40">
        <f>IF(B5&lt;&gt;B4,"Die angegebene Mauerhöhe wird auf ein Vielfaches der Mauersteinhöhe angepasst.","")</f>
      </c>
      <c r="B7" s="40"/>
      <c r="C7" s="40"/>
    </row>
    <row r="8" ht="16.5" customHeight="1" thickBot="1">
      <c r="D8" s="10"/>
    </row>
    <row r="9" spans="1:7" ht="18" customHeight="1">
      <c r="A9" s="4" t="s">
        <v>11</v>
      </c>
      <c r="B9" s="46">
        <f>1.5+0.75</f>
        <v>2.25</v>
      </c>
      <c r="C9" s="47"/>
      <c r="D9" s="11"/>
      <c r="E9" s="48" t="s">
        <v>15</v>
      </c>
      <c r="F9" s="48"/>
      <c r="G9" s="48"/>
    </row>
    <row r="10" spans="1:7" ht="16.5" customHeight="1">
      <c r="A10" s="5" t="s">
        <v>2</v>
      </c>
      <c r="B10" s="43">
        <f>IF(B9&lt;0.6,0.6,ROUND(B9/0.15,0)*0.15)</f>
        <v>2.25</v>
      </c>
      <c r="C10" s="44"/>
      <c r="D10" s="12"/>
      <c r="E10" s="48"/>
      <c r="F10" s="48"/>
      <c r="G10" s="48"/>
    </row>
    <row r="11" spans="1:7" ht="16.5" customHeight="1" thickBot="1">
      <c r="A11" s="7"/>
      <c r="B11" s="8"/>
      <c r="C11" s="9"/>
      <c r="D11" s="13"/>
      <c r="E11" s="48"/>
      <c r="F11" s="48"/>
      <c r="G11" s="48"/>
    </row>
    <row r="12" spans="1:3" ht="16.5" customHeight="1">
      <c r="A12" s="40">
        <f>IF(B10&lt;&gt;B9,"Die angegebene Mauerlänge wird auf eine Vielfaches der Elementlängen angepasst.","")</f>
      </c>
      <c r="B12" s="40"/>
      <c r="C12" s="40"/>
    </row>
    <row r="13" spans="1:3" ht="16.5" customHeight="1">
      <c r="A13" s="14"/>
      <c r="B13" s="14"/>
      <c r="C13" s="14"/>
    </row>
    <row r="14" spans="1:3" ht="16.5" customHeight="1">
      <c r="A14" s="49">
        <f>IF(B5&gt;90,"Bitte beachten Sie die maximale Aufbauhöhe von 0,90 m bei freistehendem Aufbau bzw. von 0,5 m bei hinterfülltem Aufbau nach Lastfall 1.","")</f>
      </c>
      <c r="B14" s="49"/>
      <c r="C14" s="49"/>
    </row>
    <row r="15" spans="1:3" ht="16.5" customHeight="1">
      <c r="A15" s="49"/>
      <c r="B15" s="49"/>
      <c r="C15" s="49"/>
    </row>
    <row r="16" spans="1:3" ht="16.5" customHeight="1">
      <c r="A16" s="49"/>
      <c r="B16" s="49"/>
      <c r="C16" s="49"/>
    </row>
    <row r="17" spans="1:3" ht="16.5" customHeight="1">
      <c r="A17" s="14"/>
      <c r="B17" s="14"/>
      <c r="C17" s="14"/>
    </row>
    <row r="18" spans="1:10" ht="16.5" customHeight="1">
      <c r="A18" s="14"/>
      <c r="B18" s="14"/>
      <c r="C18" s="14"/>
      <c r="J18" s="15"/>
    </row>
    <row r="19" spans="1:10" ht="16.5" customHeight="1">
      <c r="A19" s="14"/>
      <c r="B19" s="14"/>
      <c r="C19" s="14"/>
      <c r="J19" s="15"/>
    </row>
    <row r="20" spans="1:10" ht="16.5" customHeight="1">
      <c r="A20" s="14"/>
      <c r="B20" s="14"/>
      <c r="C20" s="14"/>
      <c r="J20" s="15" t="s">
        <v>14</v>
      </c>
    </row>
    <row r="21" spans="1:11" ht="16.5" customHeight="1">
      <c r="A21" s="14"/>
      <c r="B21" s="14"/>
      <c r="C21" s="14"/>
      <c r="J21" s="16" t="s">
        <v>13</v>
      </c>
      <c r="K21" s="16">
        <v>0.15</v>
      </c>
    </row>
    <row r="22" spans="1:11" ht="16.5" customHeight="1">
      <c r="A22" s="50" t="s">
        <v>8</v>
      </c>
      <c r="B22" s="50"/>
      <c r="C22" s="50"/>
      <c r="D22" s="17"/>
      <c r="E22" s="18" t="str">
        <f>"Bedarf bei "&amp;F4&amp;IF(F4=1," Ecke"," Ecken")</f>
        <v>Bedarf bei 1 Ecke</v>
      </c>
      <c r="F22" s="18"/>
      <c r="G22" s="18"/>
      <c r="J22" s="16" t="s">
        <v>17</v>
      </c>
      <c r="K22" s="16">
        <f>B10-(F4*(2*(K21/2)))</f>
        <v>2.1</v>
      </c>
    </row>
    <row r="23" spans="1:11" ht="16.5" customHeight="1">
      <c r="A23" s="19" t="s">
        <v>4</v>
      </c>
      <c r="C23" s="20" t="s">
        <v>5</v>
      </c>
      <c r="E23" s="19" t="s">
        <v>4</v>
      </c>
      <c r="G23" s="20" t="s">
        <v>5</v>
      </c>
      <c r="J23" s="16" t="s">
        <v>18</v>
      </c>
      <c r="K23" s="16">
        <f>IF(MOD(K22*10,0.3*10)=0,EVEN(B6),B6)</f>
        <v>4</v>
      </c>
    </row>
    <row r="24" spans="1:7" ht="16.5" customHeight="1">
      <c r="A24" s="2" t="s">
        <v>1</v>
      </c>
      <c r="C24" s="21">
        <f>ROUNDUP(((B10*(B5/100))-(C25*0.036)-(C26*0.018))*27.7777777777777,0)</f>
        <v>18</v>
      </c>
      <c r="D24" s="22"/>
      <c r="E24" s="2" t="s">
        <v>1</v>
      </c>
      <c r="G24" s="21">
        <f>(ROUNDUP(((K22*(B5/100))-(K23*0.036)-(G26*0.018))*27.7777777777777,0))-(B6*F4)</f>
        <v>13</v>
      </c>
    </row>
    <row r="25" spans="1:7" ht="16.5" customHeight="1">
      <c r="A25" s="2" t="s">
        <v>6</v>
      </c>
      <c r="C25" s="23">
        <f>IF(MOD(B10*10,0.3*10)=0,EVEN(B6),B6)</f>
        <v>3</v>
      </c>
      <c r="D25" s="22"/>
      <c r="E25" s="2" t="s">
        <v>6</v>
      </c>
      <c r="G25" s="23">
        <f>IF(MOD(K22*10,0.3*10)=0,EVEN(B6),B6)+(B6*F4)</f>
        <v>7</v>
      </c>
    </row>
    <row r="26" spans="1:7" ht="16.5" customHeight="1">
      <c r="A26" s="2" t="s">
        <v>9</v>
      </c>
      <c r="C26" s="23">
        <f>IF(MOD(B10*10,0.3*10)=0,IF(B5&lt;12,0,IF(B6=EVEN(B6),C25,C25-2)),B6)</f>
        <v>3</v>
      </c>
      <c r="D26" s="22"/>
      <c r="E26" s="2" t="s">
        <v>9</v>
      </c>
      <c r="G26" s="23">
        <f>IF(MOD(K22*10,0.3*10)=0,IF(B5&lt;12,0,IF(B6=EVEN(B6),K23,K23-2)),B6)</f>
        <v>2</v>
      </c>
    </row>
    <row r="27" ht="16.5" customHeight="1">
      <c r="C27" s="24"/>
    </row>
    <row r="28" ht="16.5" customHeight="1">
      <c r="C28" s="24"/>
    </row>
    <row r="29" ht="16.5" customHeight="1">
      <c r="C29" s="25"/>
    </row>
    <row r="30" spans="1:4" ht="16.5" customHeight="1">
      <c r="A30" s="10"/>
      <c r="C30" s="26"/>
      <c r="D30" s="27"/>
    </row>
    <row r="31" spans="1:4" ht="16.5" customHeight="1">
      <c r="A31" s="45"/>
      <c r="B31" s="45"/>
      <c r="C31" s="45"/>
      <c r="D31" s="17"/>
    </row>
    <row r="32" spans="1:4" ht="16.5" customHeight="1">
      <c r="A32" s="28"/>
      <c r="B32" s="10"/>
      <c r="C32" s="29"/>
      <c r="D32" s="10"/>
    </row>
    <row r="33" spans="1:4" ht="16.5" customHeight="1">
      <c r="A33" s="10"/>
      <c r="B33" s="10"/>
      <c r="C33" s="23"/>
      <c r="D33" s="10"/>
    </row>
    <row r="34" spans="1:4" ht="16.5" customHeight="1">
      <c r="A34" s="10"/>
      <c r="B34" s="10"/>
      <c r="C34" s="30"/>
      <c r="D34" s="10"/>
    </row>
    <row r="35" spans="1:3" ht="16.5" customHeight="1">
      <c r="A35" s="10"/>
      <c r="B35" s="10"/>
      <c r="C35" s="31"/>
    </row>
    <row r="36" spans="1:3" ht="16.5" customHeight="1">
      <c r="A36" s="10"/>
      <c r="B36" s="10"/>
      <c r="C36" s="23"/>
    </row>
    <row r="37" spans="1:3" ht="18" customHeight="1">
      <c r="A37" s="32"/>
      <c r="B37" s="10"/>
      <c r="C37" s="33"/>
    </row>
  </sheetData>
  <sheetProtection password="AC95" sheet="1" objects="1" scenarios="1" selectLockedCells="1"/>
  <mergeCells count="14">
    <mergeCell ref="E1:G2"/>
    <mergeCell ref="A31:C31"/>
    <mergeCell ref="B9:C9"/>
    <mergeCell ref="B10:C10"/>
    <mergeCell ref="E9:G11"/>
    <mergeCell ref="A14:C16"/>
    <mergeCell ref="A12:C12"/>
    <mergeCell ref="A22:C22"/>
    <mergeCell ref="B4:C4"/>
    <mergeCell ref="B5:C5"/>
    <mergeCell ref="B6:C6"/>
    <mergeCell ref="A7:C7"/>
    <mergeCell ref="F4:G4"/>
    <mergeCell ref="F5:G5"/>
  </mergeCells>
  <conditionalFormatting sqref="B5:C5">
    <cfRule type="expression" priority="5" dxfId="0" stopIfTrue="1">
      <formula>$B$5&lt;&gt;$B$4</formula>
    </cfRule>
  </conditionalFormatting>
  <conditionalFormatting sqref="B5">
    <cfRule type="expression" priority="4" dxfId="0" stopIfTrue="1">
      <formula>$B$5&lt;&gt;$B$4</formula>
    </cfRule>
  </conditionalFormatting>
  <conditionalFormatting sqref="B10:C10">
    <cfRule type="expression" priority="3" dxfId="0" stopIfTrue="1">
      <formula>$B$10&lt;&gt;$B$9</formula>
    </cfRule>
  </conditionalFormatting>
  <printOptions/>
  <pageMargins left="0.3937007874015748" right="0.31496062992125984" top="0.4724409448818898" bottom="0.7480314960629921" header="0.31496062992125984" footer="0.31496062992125984"/>
  <pageSetup fitToHeight="1" fitToWidth="1" horizontalDpi="600" verticalDpi="600" orientation="landscape" paperSize="9" scale="98" r:id="rId2"/>
  <headerFooter alignWithMargins="0">
    <oddFooter>&amp;LKANN GmbH Baustoffwerke - Kundenservice - Tel. 02622 707-136 - info@kann.de - www.kann.de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KANN-Gruppe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wiesk</dc:creator>
  <cp:keywords/>
  <dc:description/>
  <cp:lastModifiedBy>Wies, Kay (KANN Baustoffwerke)</cp:lastModifiedBy>
  <cp:lastPrinted>2017-03-27T09:10:25Z</cp:lastPrinted>
  <dcterms:created xsi:type="dcterms:W3CDTF">2012-09-06T06:40:52Z</dcterms:created>
  <dcterms:modified xsi:type="dcterms:W3CDTF">2017-03-27T09:10:29Z</dcterms:modified>
  <cp:category/>
  <cp:version/>
  <cp:contentType/>
  <cp:contentStatus/>
</cp:coreProperties>
</file>